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orini\Luana principal\ELETROS HOME OFFICE\Para Eletros\Migração 2\E-mail Previc 18-08-2021 e desdobramentos\"/>
    </mc:Choice>
  </mc:AlternateContent>
  <xr:revisionPtr revIDLastSave="0" documentId="13_ncr:1_{6D89E1E5-B3FF-42CA-BD5F-5A932E5EBC6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latório CD" sheetId="1" r:id="rId1"/>
  </sheets>
  <definedNames>
    <definedName name="_xlnm._FilterDatabase" localSheetId="0" hidden="1">'Relatório CD'!$A$2:$J$55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6" i="1"/>
  <c r="H5" i="1" l="1"/>
  <c r="H3" i="1"/>
  <c r="E50" i="1" l="1"/>
  <c r="I6" i="1" l="1"/>
  <c r="I5" i="1"/>
  <c r="I4" i="1"/>
  <c r="I3" i="1"/>
  <c r="I10" i="1" l="1"/>
  <c r="I9" i="1" l="1"/>
  <c r="I49" i="1" l="1"/>
  <c r="I48" i="1"/>
  <c r="I47" i="1"/>
  <c r="I45" i="1"/>
  <c r="I35" i="1"/>
  <c r="I29" i="1"/>
  <c r="I19" i="1" l="1"/>
  <c r="I7" i="1"/>
  <c r="I55" i="1" l="1"/>
  <c r="I54" i="1" l="1"/>
  <c r="I53" i="1"/>
  <c r="I52" i="1"/>
  <c r="I51" i="1"/>
  <c r="I22" i="1"/>
  <c r="I21" i="1"/>
  <c r="I20" i="1"/>
  <c r="I18" i="1"/>
  <c r="I17" i="1"/>
  <c r="I16" i="1"/>
  <c r="I15" i="1"/>
  <c r="I14" i="1"/>
  <c r="I13" i="1"/>
  <c r="I12" i="1"/>
  <c r="I11" i="1"/>
  <c r="I8" i="1"/>
  <c r="I50" i="1" l="1"/>
  <c r="I23" i="1"/>
  <c r="I26" i="1"/>
  <c r="I27" i="1"/>
  <c r="I28" i="1"/>
  <c r="I30" i="1"/>
  <c r="I31" i="1"/>
  <c r="I32" i="1"/>
  <c r="I33" i="1"/>
  <c r="I34" i="1"/>
  <c r="I36" i="1"/>
  <c r="I37" i="1"/>
  <c r="I38" i="1"/>
  <c r="I39" i="1"/>
  <c r="I40" i="1"/>
  <c r="I41" i="1"/>
  <c r="I42" i="1"/>
  <c r="I43" i="1"/>
  <c r="I44" i="1"/>
  <c r="I46" i="1"/>
  <c r="I25" i="1"/>
</calcChain>
</file>

<file path=xl/sharedStrings.xml><?xml version="1.0" encoding="utf-8"?>
<sst xmlns="http://schemas.openxmlformats.org/spreadsheetml/2006/main" count="406" uniqueCount="118">
  <si>
    <t>Nº DO PROCESSO</t>
  </si>
  <si>
    <t>NATUREZA</t>
  </si>
  <si>
    <t>OBJETO</t>
  </si>
  <si>
    <t>DEPÓSITO ORIGINAL</t>
  </si>
  <si>
    <t>DATA DO DEPÓSITO</t>
  </si>
  <si>
    <t>DEPÓSITO ATUALIZADO</t>
  </si>
  <si>
    <t>CONTINGÊNCIA FUTURA + DEPÓSITO ATUALIZADO</t>
  </si>
  <si>
    <t>PLANO</t>
  </si>
  <si>
    <t>0022053-35.2002.4.02.5101</t>
  </si>
  <si>
    <t>JUDICIAL</t>
  </si>
  <si>
    <t>PIS/COFINS devido até 31/08/2001 nos moldes da IN SRF 170/02</t>
  </si>
  <si>
    <t>0018666-12.2002.4.02.5101</t>
  </si>
  <si>
    <t>Requer seja autorizado o depósito judicial do PIS e da COFINS devidos até 31/08/2001 , nos moldes da IN SRF 170/02 , sem a incidência de multa e juros, tendo em vista a anistia prevista no art. 5º da MP 2.222/01</t>
  </si>
  <si>
    <t>0083256-67.1999.8.19.0001</t>
  </si>
  <si>
    <t>0160306-14.1995.8.19.0001</t>
  </si>
  <si>
    <t>Embargos à Execução Fiscal - IPTU 1991, 1992 e 1993 da Av. Presidente Vargas 642 – 3o. andar (Inscrição 0713874-6). CDAs parceladas - CDA 010290111991-01, CDA 010273581992-01 e CDA 010587441993-01. Execução Fiscal n. 1867/95</t>
  </si>
  <si>
    <t>Execução Fiscal - IPTU Exercícios 1991, 1992 e 1993, imóvel Avenida Presidente Vargas, 642, PAV 07 (inscrição imobiliária n. 0713878-7). CDAs n. 01/0290015/1991-01; 01/027362/1992-01; 01/058748/1993-01.</t>
  </si>
  <si>
    <t>N/A</t>
  </si>
  <si>
    <t>10768.000736/2003-11</t>
  </si>
  <si>
    <t>ADMINISTRATIVO</t>
  </si>
  <si>
    <t>Manifestação de inconformidade apresentada contra despacho decisório que não homologou a compensação de valores recolhidos a maior a título de COFINS - trata de compensação entre créditos tributários de Imposto de Renda Pessoa Jurídica (IRPJ, cód. De receita 8972-1), relativo ao período de apuração de dezembro de 2002 com créditos tributários decorrentes de pagamentos indevidos ou a maior de PIS/COFINS nos períodos compreendidos entre agosto de 2001 e agosto de 2002</t>
  </si>
  <si>
    <t>0221199-77.2009.8.19.0001</t>
  </si>
  <si>
    <t>0428491-27.2012.8.19.0001</t>
  </si>
  <si>
    <t>1084459-55.2013.8.26.0100</t>
  </si>
  <si>
    <t>0023279-46.2019.8.19.0001</t>
  </si>
  <si>
    <t>0308957-21.2014.8.19.0001</t>
  </si>
  <si>
    <t>0144199-88.2015.8.19.0001</t>
  </si>
  <si>
    <t>0189038-72.2013.8.19.0001</t>
  </si>
  <si>
    <t>0219426-55.2013.8.19.0001</t>
  </si>
  <si>
    <t>0009659-62.2018.8.19.0207</t>
  </si>
  <si>
    <t>0024385-38.2018.8.19.0208</t>
  </si>
  <si>
    <t>0216630-18.2018.8.19.0001</t>
  </si>
  <si>
    <t>Requer a fixação de aluguel mensal no valor de R$ 408.000,00, com duração de 10 anos e reavaliação a cada 3 anos e pagamento das diferenças devidas</t>
  </si>
  <si>
    <t>cobrança de empréstimo financeiro no valor de R$46.941,84</t>
  </si>
  <si>
    <t>empréstimo financeiro no valor de R$22.147,77</t>
  </si>
  <si>
    <t>cobrança de empréstimo financeiro no valor de R$4.304,84</t>
  </si>
  <si>
    <t>cobrança de empréstimo financeiro no valor de R$162.315,20</t>
  </si>
  <si>
    <t>cobrança de empréstimo financeiro no valor de R$ 5.173,37</t>
  </si>
  <si>
    <t>cobrança de empréstimo financeiro no valor de R$ 34.843,46 e empréstimo escolar no valor de R$ 316,76</t>
  </si>
  <si>
    <t>cobrança de empréstimo financeiro no valor de R$ 22.898,44</t>
  </si>
  <si>
    <t>Renovatória de contrato de Locação - avenida Presidente Vargas, 642, loja A</t>
  </si>
  <si>
    <t>Renovatória de contrato de Locação - avenida Presidente Vargas, 642</t>
  </si>
  <si>
    <t>Indenização em decorrência da aplicação do art.574 do CPC. Indenização por Dano Moral: pretendendo indenização em decorrência de decisão que determina a ilegitimidade passiva dos Autores na Ação Execução de Título Executivo Extrajudicial nº 0008932-74.2000.8.26.0002.</t>
  </si>
  <si>
    <t>INVESTIMENTOS - CD ELETROBRAS</t>
  </si>
  <si>
    <t>CD ELETROBRAS</t>
  </si>
  <si>
    <t>0182433-42.2015.8.19.0001</t>
  </si>
  <si>
    <t>0289013-28.2017.8.19.0001</t>
  </si>
  <si>
    <t>0002375-93.2011.8.19.0030</t>
  </si>
  <si>
    <t>0026830-64.2001.8.19.0001</t>
  </si>
  <si>
    <t>0172916-04.2001.8.19.0001</t>
  </si>
  <si>
    <t>0176692-12.2001.8.19.0001</t>
  </si>
  <si>
    <t>0174826-66.2001.8.19.0001</t>
  </si>
  <si>
    <t>0067405-94.2013.8.19.0001</t>
  </si>
  <si>
    <t>0130255-78.1999.8.19.0001</t>
  </si>
  <si>
    <t>0171230-84.1995.8.19.0001</t>
  </si>
  <si>
    <t>0160302-74.1995.8.19.0001</t>
  </si>
  <si>
    <t>0196791-42.1997.8.19.0001</t>
  </si>
  <si>
    <t>Procedimento Arbitral CAM n° 95/17</t>
  </si>
  <si>
    <t>0256079-80.2018.8.19.0001</t>
  </si>
  <si>
    <t>0130257-48.1999.8.19.0001</t>
  </si>
  <si>
    <t>0171497-56.1995.8.19.0001</t>
  </si>
  <si>
    <t>0048245-11.1998.8.19.0001</t>
  </si>
  <si>
    <t>0114324-06.1997.8.19.0001</t>
  </si>
  <si>
    <t>0035302-58.2018.8.19.0001</t>
  </si>
  <si>
    <t>ARBITRAL</t>
  </si>
  <si>
    <t>Reflexos no benefício da equiparação salarial reconhecida por decisão da Justiça do Trabalho</t>
  </si>
  <si>
    <t>Questionamento de aumento de parcela de empréstimo financeiro descontado em folha</t>
  </si>
  <si>
    <t>Concessão de complementação de pensão por morte em razão do falecimento do companheiro Afonso Celso Julião Pacheco</t>
  </si>
  <si>
    <t>Procedimento arbitral de cunho indenizatório, por violação de dever de informação, em face de Petróleo Brasileiro S.A. - Petrobras</t>
  </si>
  <si>
    <t>Anulação da deliberação da 27a Assembleia Geral do condomínio do Edifício Mario Bhering, que aprovou "modernização" e uso exclusivo pela ELETROS de área comum do último pavimento do edifício garagem que se interliga ao 15o pavimento do edifício comercial.</t>
  </si>
  <si>
    <t>Execução Fiscal - IPTU (e taxa de coleta de lixo e de iluminação pública) dos exercícios de 1991, 1992 e 1993 do imóvel da avenida Rio Branco, n. 81, sala 1701 a 1711 (inscrição imobiliária n. 0591563-2). CDAs n. 1/024327/91-7, 1/022855/92-9 e 1/048709/93-8.</t>
  </si>
  <si>
    <t>Execução Fiscal - IPTU, Exercícios de 1990, 1991 e 1992, imóvel Av. Presidente Vargas 409 – 8o. andar (Inscrição 0247609-1), CDAs 1/027052/90-8, 1/010302/91-6 e 1/009522/92-2</t>
  </si>
  <si>
    <t>Execução Fiscal - IPTU exercício 1997, imóvel avenida Rio Branco, n. 81, sala 1701 a 1711, Centro, Rio de Janeiro (inscrição imobiliária 0591563-2). CDA 01/203505/1997.</t>
  </si>
  <si>
    <t>IPTU exercício 1997, imóvel avenida Presidente Vargas, n. 642, pav 04, Centro, Rio de Janeiro (inscrição imobiliária 0713875-3). CDA 01/203922/1997.</t>
  </si>
  <si>
    <t>IPTU exercício 1997, imóvel avenida Presidente Vargas, n. 642, pav 03, Centro, Rio de Janeiro (inscrição imobiliária n. 0713874-6). CDA 01/203921/1997</t>
  </si>
  <si>
    <t>Mandado de Segurança com pedido de liminar - Eletros pede a expedição de certidão positiva com efeitos de negativa após a interposição de exceção de pré-executividade em execuções fiscais.</t>
  </si>
  <si>
    <t>Execução Fiscal - IPTU dos exercícios de 1991, 1992 e 1993, do imóvel da avenida Presidente Vargas, 642, pav 08 (inscrição imobiliária n. 0713879-5). CDA n. 01/029016/1991-01; 01/027363/1992-01 e 01/058749/1993-01.</t>
  </si>
  <si>
    <t>Execução Fiscal - IPTU dos exercícios de 1991, 1992 e 1993, do imóvel da avenida Presidente Vargas, 642, loja, sobreloja e subsolo (inscrição imobiliária n. 0713872-0). CDAs 1/029009/91-6; CDA n. 1/027356/92-3; CDA n. 1/058742/93-6.</t>
  </si>
  <si>
    <t>IPTU (e taxa de coleta de lixo e iluminação pública) dos exercícios de 1991, 1992 e 1993, do imóvel da avenida Marechal Floriano, n. 19, sala 2701 (inscrição 1424963-5). CDAs 1/050082/91-5, 1/047055/92-7 e 1/115402/93-8.</t>
  </si>
  <si>
    <t>Embargos à Execução Fiscal - IPTU Exercícios 1991, 1992 e 1993, imóvel Avenida Marechal Floriano, n. 19, sl. 2501 (inscrição imobiliária: 1424959-3). CDAs n. 01/0500878/1991-3; CDA n. 01/047051/1992-6; CDA n. 01/115398/1993-8.</t>
  </si>
  <si>
    <t>Execução Fiscal - IPTU Exercícios 1991, 1992 e 1993, imóvel avenida Presidente Vargas, 642, PAV 02 (inscrição imobiliária n. 0713873-8). CDAs n. 01/029010/1991-01; 01/027357/1992-01; 01/058743/1993-01.</t>
  </si>
  <si>
    <t>Restauração dos autos da execução fiscal n. 0160143-34.1995.8.19.0001 - Execução Fiscal - IPTU Exercícios 1991, 1992 e 1993, imóvel Avenida Presidente Vargas, 642, PAV 04 (inscrição imobiliária n. 0713875-3). CDAs n. 01/029012/1991-01; 01/027359/1992-01; 01/058745/1993-01.</t>
  </si>
  <si>
    <t>Execução Fiscal - IPTU Exercícios 1991, 1992 e 1993, imóvel Avenida Presidente Vargas, n. 642, PAV 05 (inscrição imobiliária n. 0713876-1). CDAs n. 01/029013/1991-01; 01/027360/1992-01; 01/058746/1993-01.</t>
  </si>
  <si>
    <t>Execução Fiscal - IPTU, Exercício 1993, imóvel avenida Presidente Vargas, n. 409, PAV 11, Centro, Rio de Janeiro (inscrição imobiliária 2476133). &gt;&gt;&gt;&gt;&gt; CDA 01/021140/1993.</t>
  </si>
  <si>
    <t>0354065-15.2010.8.19.0001</t>
  </si>
  <si>
    <t>0049193-23.2016.8.19.0000</t>
  </si>
  <si>
    <t>revisão de benefício de suplementação de aposentadoria conforme Resoluções 215/1997, 473/2007 e 678/2007. Acordo Administrativo firmado com a ELETROS para recebimento das diferenças do Adicional de Aposentadoria – Pedido de pagamento da verba denominada Garantia de 90% da Renda Global Mensal</t>
  </si>
  <si>
    <t>Rescisória - Anulação da decisão proferida nos autos do Processo n. 0354065-15.2010.8.19.0001 - 37a VC RJ. Resolução 215/1997.</t>
  </si>
  <si>
    <t>0000582-51.2011.5.01.0037</t>
  </si>
  <si>
    <t>equiparação salarial e consequente repercussão na complementação de aposentadoria</t>
  </si>
  <si>
    <t>0001019-79.2011.5.01.0009</t>
  </si>
  <si>
    <t>0001585-19.2011.5.01.0012</t>
  </si>
  <si>
    <t>0000438-38.2010.5.01.0029</t>
  </si>
  <si>
    <t>0068400-06.2009.5.01.0032</t>
  </si>
  <si>
    <t>0165300-12.2009.5.01.0045</t>
  </si>
  <si>
    <t>horas extras e reflexos e danos morais.</t>
  </si>
  <si>
    <t>realinhamento salarial e consequente repercussão na complementação de aposentadoria</t>
  </si>
  <si>
    <t>Adicional de periculosidade e seus reflexos na complementação de aposentadoria, FGTS, férias, aviso prévio, participação nos lucros</t>
  </si>
  <si>
    <t>Equiparação salarial e seus reflexos, inclusive na complementação de aposentadoria</t>
  </si>
  <si>
    <t>0182386-29.2019.8.19.0001</t>
  </si>
  <si>
    <t>0070368-65.2019.8.19.0001</t>
  </si>
  <si>
    <t>Embargos à execução por título extrajudicial - cobrança de empréstimo financeiro no valor de R$162.315,20</t>
  </si>
  <si>
    <t>0047930-80.1998.8.19.0001</t>
  </si>
  <si>
    <t>Execução Fiscal - IPTU - Exercício 1993, imóvel Avenida Presidente Vargas, n. 409, pav 08 (inscrição n. 0247609-1). CDA 1/021138/93-1.</t>
  </si>
  <si>
    <t>0235397-42.1997.8.19.0001</t>
  </si>
  <si>
    <t>Execução Fiscal - IPTU do exercício de 1993 do imóvel da avenida Presidente Vargas, 409, pav 07 (inscrição imobiliária n. 0247607-5). CDA n. 1/021137/93-3.</t>
  </si>
  <si>
    <t>Procedimento Arbitral CAM n. 136/19</t>
  </si>
  <si>
    <t>Procedimento arbitral de cunho indenizatório, por violação de dever de informação, em face de Vale S.A.</t>
  </si>
  <si>
    <t>0057282-27.2019.8.19.0001</t>
  </si>
  <si>
    <t>0222129-46.2019.8.19.0001</t>
  </si>
  <si>
    <t>0252454-04.2019.8.19.0001</t>
  </si>
  <si>
    <t>Cumprimento de contrato com solução de pendências remanescentes em retrofit realizado no edifício Mario Bhering, exibição de documentos, pagamento de cobranças de faturamento direto pendentes, indenização por perdas e danos e danos morais</t>
  </si>
  <si>
    <t>Ação de cobrança do valor de R$ 39.900,00 (valor do débito reajustado), referente às despesas com mão de obra e materiais para a execução dos serviços contratados pela Lafem no retrofit realizado no Ed. Mario Bhering .</t>
  </si>
  <si>
    <t>Execução de título extrajudicial referente às notas fiscais faturadas em razão dos serviços contratados pela Lafem no retrofit realizado no Ed. Mario Bhering. Pretende a parte autora a execução da quantia de  R$ 200.803,65, referente ao valor atualizado das NFs.</t>
  </si>
  <si>
    <t>DATA BASE</t>
  </si>
  <si>
    <t>CONTINGÊNCIA FUTURA - PROVISÃO</t>
  </si>
  <si>
    <t>Pedido de suspensão de parcelamento em curso de custas e honorários advocatícios referente aos débitos tratados nas execuções fiscais de CDAs em referência e pedidos de restituição do indébito tributário municipa. CDAs e inscrições imobiliárias em discussão - CDAS DOS EXERCÍCIOS DE 1991, 1992 E 1993 DA INSCRIÇÃO IMOBILIÁRIA 0713874-6 (Avenida Presidente Vargas, 642, 3º andar); CDAS DOS EXERCÍCIOS DE 1991, 1992 E 1993 DA INSCRIÇÃO IMOBILIÁRIA 0713878-7 (Avenida Presidente Vargas, 642, Pavilhão 7); CDA DO EXERCÍCIO DE 1995 DA INSCRIÇÃO IMOBILIÁRIA 1351023-5 (Rua Uruguaiana, 174, sala 601).</t>
  </si>
  <si>
    <t>RELATÓRIO DEMANDAS JUDICIAIS E EXTRAJUDICIAIS CD ELETROBRÁS - REF. DEZ-2019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</si>
</sst>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&quot;R$&quot;* #,##0.00_-;\-&quot;R$&quot;* #,##0.00_-;_-&quot;R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333333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5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44" fontId="0" fillId="0" borderId="0" xfId="1" applyFont="1" applyFill="1"/>
    <xf numFmtId="44" fontId="0" fillId="0" borderId="0" xfId="1" applyNumberFormat="1" applyFont="1" applyFill="1"/>
    <xf numFmtId="0" fontId="6" fillId="2" borderId="1" xfId="0" applyNumberFormat="1" applyFont="1" applyFill="1" applyBorder="1" applyAlignment="1">
      <alignment horizontal="center" vertical="center" wrapText="1"/>
    </xf>
    <xf numFmtId="44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 wrapText="1"/>
    </xf>
    <xf numFmtId="164" fontId="4" fillId="0" borderId="1" xfId="3" applyNumberFormat="1" applyFont="1" applyFill="1" applyBorder="1" applyAlignment="1">
      <alignment horizontal="right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right" wrapText="1"/>
    </xf>
    <xf numFmtId="14" fontId="5" fillId="0" borderId="1" xfId="5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8" fontId="4" fillId="0" borderId="1" xfId="3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4" fillId="0" borderId="1" xfId="3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44" fontId="7" fillId="0" borderId="1" xfId="1" applyNumberFormat="1" applyFont="1" applyFill="1" applyBorder="1" applyAlignment="1">
      <alignment wrapText="1"/>
    </xf>
    <xf numFmtId="8" fontId="5" fillId="0" borderId="1" xfId="0" applyNumberFormat="1" applyFont="1" applyFill="1" applyBorder="1" applyAlignment="1">
      <alignment horizontal="right" wrapText="1"/>
    </xf>
    <xf numFmtId="14" fontId="4" fillId="0" borderId="1" xfId="0" applyNumberFormat="1" applyFont="1" applyFill="1" applyBorder="1" applyAlignment="1">
      <alignment horizontal="right" wrapText="1"/>
    </xf>
    <xf numFmtId="8" fontId="4" fillId="0" borderId="1" xfId="0" applyNumberFormat="1" applyFont="1" applyFill="1" applyBorder="1" applyAlignment="1">
      <alignment horizontal="right" wrapText="1"/>
    </xf>
    <xf numFmtId="8" fontId="7" fillId="0" borderId="1" xfId="1" applyNumberFormat="1" applyFont="1" applyFill="1" applyBorder="1" applyAlignment="1">
      <alignment wrapText="1"/>
    </xf>
    <xf numFmtId="17" fontId="7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right" wrapText="1"/>
    </xf>
    <xf numFmtId="44" fontId="7" fillId="0" borderId="1" xfId="1" applyNumberFormat="1" applyFont="1" applyFill="1" applyBorder="1" applyAlignment="1">
      <alignment horizontal="right" wrapText="1"/>
    </xf>
    <xf numFmtId="8" fontId="7" fillId="0" borderId="1" xfId="0" applyNumberFormat="1" applyFont="1" applyFill="1" applyBorder="1" applyAlignment="1">
      <alignment horizontal="right" wrapText="1"/>
    </xf>
    <xf numFmtId="14" fontId="5" fillId="0" borderId="1" xfId="0" applyNumberFormat="1" applyFont="1" applyFill="1" applyBorder="1" applyAlignment="1">
      <alignment horizontal="right" wrapText="1"/>
    </xf>
    <xf numFmtId="8" fontId="7" fillId="0" borderId="1" xfId="1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right" wrapText="1"/>
    </xf>
    <xf numFmtId="44" fontId="4" fillId="0" borderId="1" xfId="3" applyNumberFormat="1" applyFont="1" applyFill="1" applyBorder="1" applyAlignment="1">
      <alignment horizontal="right" wrapText="1"/>
    </xf>
    <xf numFmtId="9" fontId="4" fillId="0" borderId="1" xfId="2" applyFont="1" applyFill="1" applyBorder="1" applyAlignment="1">
      <alignment horizontal="center" vertical="center" wrapText="1"/>
    </xf>
    <xf numFmtId="44" fontId="4" fillId="0" borderId="1" xfId="2" applyNumberFormat="1" applyFont="1" applyFill="1" applyBorder="1" applyAlignment="1">
      <alignment horizontal="right" wrapText="1"/>
    </xf>
    <xf numFmtId="8" fontId="4" fillId="0" borderId="1" xfId="0" applyNumberFormat="1" applyFont="1" applyFill="1" applyBorder="1" applyAlignment="1">
      <alignment horizontal="right"/>
    </xf>
    <xf numFmtId="44" fontId="4" fillId="0" borderId="1" xfId="1" applyFont="1" applyFill="1" applyBorder="1" applyAlignment="1">
      <alignment horizontal="right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Border="1"/>
    <xf numFmtId="44" fontId="0" fillId="0" borderId="0" xfId="1" applyNumberFormat="1" applyFont="1" applyFill="1" applyBorder="1"/>
    <xf numFmtId="0" fontId="0" fillId="0" borderId="0" xfId="0" applyFill="1" applyBorder="1" applyAlignment="1">
      <alignment wrapText="1"/>
    </xf>
    <xf numFmtId="44" fontId="0" fillId="0" borderId="0" xfId="1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7">
    <cellStyle name="Moeda" xfId="1" builtinId="4"/>
    <cellStyle name="Moeda 2" xfId="6" xr:uid="{25FC750D-6B77-41CD-9847-E9A703050062}"/>
    <cellStyle name="Normal" xfId="0" builtinId="0"/>
    <cellStyle name="Normal 2" xfId="3" xr:uid="{00000000-0005-0000-0000-000002000000}"/>
    <cellStyle name="Normal 3" xfId="4" xr:uid="{00000000-0005-0000-0000-000003000000}"/>
    <cellStyle name="Normal_TRABALHISTAS" xfId="5" xr:uid="{00000000-0005-0000-0000-000004000000}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showGridLines="0" tabSelected="1" zoomScale="70" zoomScaleNormal="70" workbookViewId="0">
      <pane ySplit="2" topLeftCell="A3" activePane="bottomLeft" state="frozen"/>
      <selection pane="bottomLeft" activeCell="E4" sqref="E4"/>
    </sheetView>
  </sheetViews>
  <sheetFormatPr defaultColWidth="9.109375" defaultRowHeight="14.4" x14ac:dyDescent="0.3"/>
  <cols>
    <col min="1" max="1" width="22.21875" style="1" customWidth="1"/>
    <col min="2" max="2" width="28" style="1" customWidth="1"/>
    <col min="3" max="3" width="41.5546875" style="1" customWidth="1"/>
    <col min="4" max="4" width="22.44140625" style="1" customWidth="1"/>
    <col min="5" max="5" width="21" style="3" customWidth="1"/>
    <col min="6" max="6" width="20.5546875" style="2" customWidth="1"/>
    <col min="7" max="7" width="15.88671875" style="1" customWidth="1"/>
    <col min="8" max="8" width="20.6640625" style="2" customWidth="1"/>
    <col min="9" max="9" width="19.44140625" style="2" customWidth="1"/>
    <col min="10" max="10" width="15.88671875" style="1" customWidth="1"/>
    <col min="11" max="16384" width="9.109375" style="1"/>
  </cols>
  <sheetData>
    <row r="1" spans="1:10" s="26" customFormat="1" ht="46.8" customHeight="1" x14ac:dyDescent="0.3">
      <c r="A1" s="52" t="s">
        <v>117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50.4" customHeight="1" x14ac:dyDescent="0.3">
      <c r="A2" s="4" t="s">
        <v>0</v>
      </c>
      <c r="B2" s="4" t="s">
        <v>1</v>
      </c>
      <c r="C2" s="4" t="s">
        <v>2</v>
      </c>
      <c r="D2" s="4" t="s">
        <v>7</v>
      </c>
      <c r="E2" s="5" t="s">
        <v>115</v>
      </c>
      <c r="F2" s="6" t="s">
        <v>3</v>
      </c>
      <c r="G2" s="4" t="s">
        <v>4</v>
      </c>
      <c r="H2" s="6" t="s">
        <v>5</v>
      </c>
      <c r="I2" s="6" t="s">
        <v>6</v>
      </c>
      <c r="J2" s="4" t="s">
        <v>114</v>
      </c>
    </row>
    <row r="3" spans="1:10" s="26" customFormat="1" ht="33.75" customHeight="1" x14ac:dyDescent="0.3">
      <c r="A3" s="33" t="s">
        <v>8</v>
      </c>
      <c r="B3" s="24" t="s">
        <v>9</v>
      </c>
      <c r="C3" s="33" t="s">
        <v>10</v>
      </c>
      <c r="D3" s="33" t="s">
        <v>43</v>
      </c>
      <c r="E3" s="34" t="s">
        <v>17</v>
      </c>
      <c r="F3" s="35">
        <v>13190.82</v>
      </c>
      <c r="G3" s="36">
        <v>37589</v>
      </c>
      <c r="H3" s="37">
        <f>13190.82+26003.13</f>
        <v>39193.949999999997</v>
      </c>
      <c r="I3" s="38">
        <f>H3</f>
        <v>39193.949999999997</v>
      </c>
      <c r="J3" s="39">
        <v>43800</v>
      </c>
    </row>
    <row r="4" spans="1:10" s="26" customFormat="1" ht="33" customHeight="1" x14ac:dyDescent="0.3">
      <c r="A4" s="33" t="s">
        <v>8</v>
      </c>
      <c r="B4" s="24" t="s">
        <v>9</v>
      </c>
      <c r="C4" s="33" t="s">
        <v>10</v>
      </c>
      <c r="D4" s="33" t="s">
        <v>43</v>
      </c>
      <c r="E4" s="34" t="s">
        <v>17</v>
      </c>
      <c r="F4" s="35">
        <v>60889.53</v>
      </c>
      <c r="G4" s="40">
        <v>37589</v>
      </c>
      <c r="H4" s="37">
        <f>60889.53+120031.36</f>
        <v>180920.89</v>
      </c>
      <c r="I4" s="38">
        <f>H4</f>
        <v>180920.89</v>
      </c>
      <c r="J4" s="39">
        <v>43800</v>
      </c>
    </row>
    <row r="5" spans="1:10" s="26" customFormat="1" ht="34.5" customHeight="1" x14ac:dyDescent="0.3">
      <c r="A5" s="33" t="s">
        <v>11</v>
      </c>
      <c r="B5" s="24" t="s">
        <v>9</v>
      </c>
      <c r="C5" s="33" t="s">
        <v>12</v>
      </c>
      <c r="D5" s="33" t="s">
        <v>43</v>
      </c>
      <c r="E5" s="34" t="s">
        <v>17</v>
      </c>
      <c r="F5" s="35">
        <v>73022.960000000006</v>
      </c>
      <c r="G5" s="36">
        <v>37531</v>
      </c>
      <c r="H5" s="37">
        <f>73022.96+145074.7</f>
        <v>218097.66000000003</v>
      </c>
      <c r="I5" s="38">
        <f>H5</f>
        <v>218097.66000000003</v>
      </c>
      <c r="J5" s="39">
        <v>43800</v>
      </c>
    </row>
    <row r="6" spans="1:10" s="26" customFormat="1" ht="42.75" customHeight="1" x14ac:dyDescent="0.3">
      <c r="A6" s="33" t="s">
        <v>11</v>
      </c>
      <c r="B6" s="24" t="s">
        <v>9</v>
      </c>
      <c r="C6" s="33" t="s">
        <v>12</v>
      </c>
      <c r="D6" s="33" t="s">
        <v>43</v>
      </c>
      <c r="E6" s="34" t="s">
        <v>17</v>
      </c>
      <c r="F6" s="35">
        <v>144590.73000000001</v>
      </c>
      <c r="G6" s="36">
        <v>37531</v>
      </c>
      <c r="H6" s="37">
        <f>144590.73+205214.59+82043.82</f>
        <v>431849.14</v>
      </c>
      <c r="I6" s="38">
        <f>H6</f>
        <v>431849.14</v>
      </c>
      <c r="J6" s="39">
        <v>43800</v>
      </c>
    </row>
    <row r="7" spans="1:10" s="26" customFormat="1" ht="214.2" x14ac:dyDescent="0.3">
      <c r="A7" s="27" t="s">
        <v>99</v>
      </c>
      <c r="B7" s="28" t="s">
        <v>9</v>
      </c>
      <c r="C7" s="27" t="s">
        <v>116</v>
      </c>
      <c r="D7" s="27" t="s">
        <v>43</v>
      </c>
      <c r="E7" s="41" t="s">
        <v>17</v>
      </c>
      <c r="F7" s="20" t="s">
        <v>17</v>
      </c>
      <c r="G7" s="20" t="s">
        <v>17</v>
      </c>
      <c r="H7" s="20" t="s">
        <v>17</v>
      </c>
      <c r="I7" s="20" t="str">
        <f>E7</f>
        <v>N/A</v>
      </c>
      <c r="J7" s="30">
        <v>43800</v>
      </c>
    </row>
    <row r="8" spans="1:10" s="26" customFormat="1" ht="88.2" x14ac:dyDescent="0.3">
      <c r="A8" s="27" t="s">
        <v>13</v>
      </c>
      <c r="B8" s="28" t="s">
        <v>9</v>
      </c>
      <c r="C8" s="27" t="s">
        <v>15</v>
      </c>
      <c r="D8" s="27" t="s">
        <v>43</v>
      </c>
      <c r="E8" s="41" t="s">
        <v>17</v>
      </c>
      <c r="F8" s="20" t="s">
        <v>17</v>
      </c>
      <c r="G8" s="20" t="s">
        <v>17</v>
      </c>
      <c r="H8" s="20" t="s">
        <v>17</v>
      </c>
      <c r="I8" s="20" t="str">
        <f>E8</f>
        <v>N/A</v>
      </c>
      <c r="J8" s="30">
        <v>43800</v>
      </c>
    </row>
    <row r="9" spans="1:10" s="26" customFormat="1" ht="75.599999999999994" x14ac:dyDescent="0.3">
      <c r="A9" s="27" t="s">
        <v>14</v>
      </c>
      <c r="B9" s="28" t="s">
        <v>9</v>
      </c>
      <c r="C9" s="27" t="s">
        <v>16</v>
      </c>
      <c r="D9" s="27" t="s">
        <v>43</v>
      </c>
      <c r="E9" s="41" t="s">
        <v>17</v>
      </c>
      <c r="F9" s="20" t="s">
        <v>17</v>
      </c>
      <c r="G9" s="20" t="s">
        <v>17</v>
      </c>
      <c r="H9" s="20" t="s">
        <v>17</v>
      </c>
      <c r="I9" s="20" t="str">
        <f>E9</f>
        <v>N/A</v>
      </c>
      <c r="J9" s="30">
        <v>43800</v>
      </c>
    </row>
    <row r="10" spans="1:10" s="26" customFormat="1" ht="163.80000000000001" x14ac:dyDescent="0.3">
      <c r="A10" s="27" t="s">
        <v>18</v>
      </c>
      <c r="B10" s="27" t="s">
        <v>19</v>
      </c>
      <c r="C10" s="27" t="s">
        <v>20</v>
      </c>
      <c r="D10" s="27" t="s">
        <v>43</v>
      </c>
      <c r="E10" s="41" t="s">
        <v>17</v>
      </c>
      <c r="F10" s="42" t="s">
        <v>17</v>
      </c>
      <c r="G10" s="43" t="s">
        <v>17</v>
      </c>
      <c r="H10" s="37" t="s">
        <v>17</v>
      </c>
      <c r="I10" s="44" t="str">
        <f>H10</f>
        <v>N/A</v>
      </c>
      <c r="J10" s="30">
        <v>43800</v>
      </c>
    </row>
    <row r="11" spans="1:10" s="26" customFormat="1" ht="25.2" x14ac:dyDescent="0.3">
      <c r="A11" s="27" t="s">
        <v>21</v>
      </c>
      <c r="B11" s="28" t="s">
        <v>9</v>
      </c>
      <c r="C11" s="27" t="s">
        <v>40</v>
      </c>
      <c r="D11" s="27" t="s">
        <v>43</v>
      </c>
      <c r="E11" s="7">
        <v>0</v>
      </c>
      <c r="F11" s="31" t="s">
        <v>17</v>
      </c>
      <c r="G11" s="31" t="s">
        <v>17</v>
      </c>
      <c r="H11" s="31" t="s">
        <v>17</v>
      </c>
      <c r="I11" s="20">
        <f t="shared" ref="I11:I25" si="0">E11</f>
        <v>0</v>
      </c>
      <c r="J11" s="30">
        <v>43800</v>
      </c>
    </row>
    <row r="12" spans="1:10" s="26" customFormat="1" ht="25.2" x14ac:dyDescent="0.3">
      <c r="A12" s="27" t="s">
        <v>22</v>
      </c>
      <c r="B12" s="28" t="s">
        <v>9</v>
      </c>
      <c r="C12" s="27" t="s">
        <v>41</v>
      </c>
      <c r="D12" s="27" t="s">
        <v>43</v>
      </c>
      <c r="E12" s="7" t="s">
        <v>17</v>
      </c>
      <c r="F12" s="31" t="s">
        <v>17</v>
      </c>
      <c r="G12" s="31" t="s">
        <v>17</v>
      </c>
      <c r="H12" s="31" t="s">
        <v>17</v>
      </c>
      <c r="I12" s="20" t="str">
        <f t="shared" si="0"/>
        <v>N/A</v>
      </c>
      <c r="J12" s="30">
        <v>43800</v>
      </c>
    </row>
    <row r="13" spans="1:10" s="26" customFormat="1" ht="100.8" x14ac:dyDescent="0.3">
      <c r="A13" s="27" t="s">
        <v>23</v>
      </c>
      <c r="B13" s="28" t="s">
        <v>9</v>
      </c>
      <c r="C13" s="45" t="s">
        <v>42</v>
      </c>
      <c r="D13" s="27" t="s">
        <v>43</v>
      </c>
      <c r="E13" s="8" t="s">
        <v>17</v>
      </c>
      <c r="F13" s="31" t="s">
        <v>17</v>
      </c>
      <c r="G13" s="31" t="s">
        <v>17</v>
      </c>
      <c r="H13" s="31" t="s">
        <v>17</v>
      </c>
      <c r="I13" s="20" t="str">
        <f t="shared" si="0"/>
        <v>N/A</v>
      </c>
      <c r="J13" s="30">
        <v>43800</v>
      </c>
    </row>
    <row r="14" spans="1:10" s="26" customFormat="1" ht="50.4" x14ac:dyDescent="0.3">
      <c r="A14" s="45" t="s">
        <v>24</v>
      </c>
      <c r="B14" s="28" t="s">
        <v>9</v>
      </c>
      <c r="C14" s="27" t="s">
        <v>32</v>
      </c>
      <c r="D14" s="27" t="s">
        <v>43</v>
      </c>
      <c r="E14" s="7" t="s">
        <v>17</v>
      </c>
      <c r="F14" s="31" t="s">
        <v>17</v>
      </c>
      <c r="G14" s="31" t="s">
        <v>17</v>
      </c>
      <c r="H14" s="31" t="s">
        <v>17</v>
      </c>
      <c r="I14" s="20" t="str">
        <f t="shared" si="0"/>
        <v>N/A</v>
      </c>
      <c r="J14" s="30">
        <v>43800</v>
      </c>
    </row>
    <row r="15" spans="1:10" s="26" customFormat="1" ht="25.2" x14ac:dyDescent="0.3">
      <c r="A15" s="9" t="s">
        <v>25</v>
      </c>
      <c r="B15" s="28" t="s">
        <v>9</v>
      </c>
      <c r="C15" s="10" t="s">
        <v>33</v>
      </c>
      <c r="D15" s="29" t="s">
        <v>44</v>
      </c>
      <c r="E15" s="7" t="s">
        <v>17</v>
      </c>
      <c r="F15" s="31" t="s">
        <v>17</v>
      </c>
      <c r="G15" s="31" t="s">
        <v>17</v>
      </c>
      <c r="H15" s="31" t="s">
        <v>17</v>
      </c>
      <c r="I15" s="20" t="str">
        <f t="shared" si="0"/>
        <v>N/A</v>
      </c>
      <c r="J15" s="30">
        <v>43800</v>
      </c>
    </row>
    <row r="16" spans="1:10" s="26" customFormat="1" ht="25.2" x14ac:dyDescent="0.3">
      <c r="A16" s="9" t="s">
        <v>26</v>
      </c>
      <c r="B16" s="28" t="s">
        <v>9</v>
      </c>
      <c r="C16" s="10" t="s">
        <v>34</v>
      </c>
      <c r="D16" s="29" t="s">
        <v>44</v>
      </c>
      <c r="E16" s="7" t="s">
        <v>17</v>
      </c>
      <c r="F16" s="31" t="s">
        <v>17</v>
      </c>
      <c r="G16" s="31" t="s">
        <v>17</v>
      </c>
      <c r="H16" s="31" t="s">
        <v>17</v>
      </c>
      <c r="I16" s="20" t="str">
        <f t="shared" si="0"/>
        <v>N/A</v>
      </c>
      <c r="J16" s="30">
        <v>43800</v>
      </c>
    </row>
    <row r="17" spans="1:10" s="26" customFormat="1" ht="25.2" x14ac:dyDescent="0.3">
      <c r="A17" s="10" t="s">
        <v>27</v>
      </c>
      <c r="B17" s="28" t="s">
        <v>9</v>
      </c>
      <c r="C17" s="10" t="s">
        <v>35</v>
      </c>
      <c r="D17" s="29" t="s">
        <v>43</v>
      </c>
      <c r="E17" s="7" t="s">
        <v>17</v>
      </c>
      <c r="F17" s="31" t="s">
        <v>17</v>
      </c>
      <c r="G17" s="31" t="s">
        <v>17</v>
      </c>
      <c r="H17" s="31" t="s">
        <v>17</v>
      </c>
      <c r="I17" s="20" t="str">
        <f t="shared" si="0"/>
        <v>N/A</v>
      </c>
      <c r="J17" s="30">
        <v>43800</v>
      </c>
    </row>
    <row r="18" spans="1:10" s="26" customFormat="1" ht="25.2" x14ac:dyDescent="0.3">
      <c r="A18" s="10" t="s">
        <v>28</v>
      </c>
      <c r="B18" s="28" t="s">
        <v>9</v>
      </c>
      <c r="C18" s="10" t="s">
        <v>36</v>
      </c>
      <c r="D18" s="29" t="s">
        <v>43</v>
      </c>
      <c r="E18" s="7" t="s">
        <v>17</v>
      </c>
      <c r="F18" s="31" t="s">
        <v>17</v>
      </c>
      <c r="G18" s="31" t="s">
        <v>17</v>
      </c>
      <c r="H18" s="31" t="s">
        <v>17</v>
      </c>
      <c r="I18" s="20" t="str">
        <f t="shared" si="0"/>
        <v>N/A</v>
      </c>
      <c r="J18" s="30">
        <v>43800</v>
      </c>
    </row>
    <row r="19" spans="1:10" s="26" customFormat="1" ht="37.799999999999997" x14ac:dyDescent="0.3">
      <c r="A19" s="27" t="s">
        <v>100</v>
      </c>
      <c r="B19" s="28" t="s">
        <v>9</v>
      </c>
      <c r="C19" s="19" t="s">
        <v>101</v>
      </c>
      <c r="D19" s="29" t="s">
        <v>43</v>
      </c>
      <c r="E19" s="7" t="s">
        <v>17</v>
      </c>
      <c r="F19" s="31" t="s">
        <v>17</v>
      </c>
      <c r="G19" s="31" t="s">
        <v>17</v>
      </c>
      <c r="H19" s="31" t="s">
        <v>17</v>
      </c>
      <c r="I19" s="20" t="str">
        <f t="shared" ref="I19" si="1">E19</f>
        <v>N/A</v>
      </c>
      <c r="J19" s="30">
        <v>43800</v>
      </c>
    </row>
    <row r="20" spans="1:10" s="26" customFormat="1" ht="25.2" x14ac:dyDescent="0.3">
      <c r="A20" s="28" t="s">
        <v>29</v>
      </c>
      <c r="B20" s="28" t="s">
        <v>9</v>
      </c>
      <c r="C20" s="27" t="s">
        <v>37</v>
      </c>
      <c r="D20" s="9" t="s">
        <v>43</v>
      </c>
      <c r="E20" s="7" t="s">
        <v>17</v>
      </c>
      <c r="F20" s="31" t="s">
        <v>17</v>
      </c>
      <c r="G20" s="31" t="s">
        <v>17</v>
      </c>
      <c r="H20" s="31" t="s">
        <v>17</v>
      </c>
      <c r="I20" s="20" t="str">
        <f t="shared" si="0"/>
        <v>N/A</v>
      </c>
      <c r="J20" s="30">
        <v>43800</v>
      </c>
    </row>
    <row r="21" spans="1:10" s="26" customFormat="1" ht="37.799999999999997" x14ac:dyDescent="0.3">
      <c r="A21" s="28" t="s">
        <v>30</v>
      </c>
      <c r="B21" s="28" t="s">
        <v>9</v>
      </c>
      <c r="C21" s="27" t="s">
        <v>38</v>
      </c>
      <c r="D21" s="9" t="s">
        <v>43</v>
      </c>
      <c r="E21" s="7" t="s">
        <v>17</v>
      </c>
      <c r="F21" s="31" t="s">
        <v>17</v>
      </c>
      <c r="G21" s="31" t="s">
        <v>17</v>
      </c>
      <c r="H21" s="31" t="s">
        <v>17</v>
      </c>
      <c r="I21" s="20" t="str">
        <f t="shared" si="0"/>
        <v>N/A</v>
      </c>
      <c r="J21" s="30">
        <v>43800</v>
      </c>
    </row>
    <row r="22" spans="1:10" s="26" customFormat="1" ht="25.2" x14ac:dyDescent="0.3">
      <c r="A22" s="28" t="s">
        <v>31</v>
      </c>
      <c r="B22" s="28" t="s">
        <v>9</v>
      </c>
      <c r="C22" s="27" t="s">
        <v>39</v>
      </c>
      <c r="D22" s="9" t="s">
        <v>43</v>
      </c>
      <c r="E22" s="7" t="s">
        <v>17</v>
      </c>
      <c r="F22" s="31" t="s">
        <v>17</v>
      </c>
      <c r="G22" s="31" t="s">
        <v>17</v>
      </c>
      <c r="H22" s="31" t="s">
        <v>17</v>
      </c>
      <c r="I22" s="20" t="str">
        <f t="shared" si="0"/>
        <v>N/A</v>
      </c>
      <c r="J22" s="30">
        <v>43800</v>
      </c>
    </row>
    <row r="23" spans="1:10" s="26" customFormat="1" ht="113.4" x14ac:dyDescent="0.3">
      <c r="A23" s="27" t="s">
        <v>84</v>
      </c>
      <c r="B23" s="28" t="s">
        <v>9</v>
      </c>
      <c r="C23" s="27" t="s">
        <v>86</v>
      </c>
      <c r="D23" s="27" t="s">
        <v>44</v>
      </c>
      <c r="E23" s="46">
        <v>75840.63</v>
      </c>
      <c r="F23" s="31" t="s">
        <v>17</v>
      </c>
      <c r="G23" s="31" t="s">
        <v>17</v>
      </c>
      <c r="H23" s="31" t="s">
        <v>17</v>
      </c>
      <c r="I23" s="21">
        <f>E23</f>
        <v>75840.63</v>
      </c>
      <c r="J23" s="30">
        <v>43800</v>
      </c>
    </row>
    <row r="24" spans="1:10" s="26" customFormat="1" ht="50.4" x14ac:dyDescent="0.3">
      <c r="A24" s="27" t="s">
        <v>85</v>
      </c>
      <c r="B24" s="28" t="s">
        <v>9</v>
      </c>
      <c r="C24" s="27" t="s">
        <v>87</v>
      </c>
      <c r="D24" s="27" t="s">
        <v>44</v>
      </c>
      <c r="E24" s="7" t="s">
        <v>17</v>
      </c>
      <c r="F24" s="31" t="s">
        <v>17</v>
      </c>
      <c r="G24" s="31" t="s">
        <v>17</v>
      </c>
      <c r="H24" s="31" t="s">
        <v>17</v>
      </c>
      <c r="I24" s="7">
        <v>0</v>
      </c>
      <c r="J24" s="30">
        <v>43800</v>
      </c>
    </row>
    <row r="25" spans="1:10" s="26" customFormat="1" ht="37.799999999999997" x14ac:dyDescent="0.3">
      <c r="A25" s="27" t="s">
        <v>45</v>
      </c>
      <c r="B25" s="28" t="s">
        <v>9</v>
      </c>
      <c r="C25" s="27" t="s">
        <v>65</v>
      </c>
      <c r="D25" s="27" t="s">
        <v>44</v>
      </c>
      <c r="E25" s="11" t="s">
        <v>17</v>
      </c>
      <c r="F25" s="31" t="s">
        <v>17</v>
      </c>
      <c r="G25" s="31" t="s">
        <v>17</v>
      </c>
      <c r="H25" s="31" t="s">
        <v>17</v>
      </c>
      <c r="I25" s="20" t="str">
        <f t="shared" si="0"/>
        <v>N/A</v>
      </c>
      <c r="J25" s="30">
        <v>43800</v>
      </c>
    </row>
    <row r="26" spans="1:10" s="26" customFormat="1" ht="37.799999999999997" x14ac:dyDescent="0.3">
      <c r="A26" s="27" t="s">
        <v>46</v>
      </c>
      <c r="B26" s="28" t="s">
        <v>9</v>
      </c>
      <c r="C26" s="27" t="s">
        <v>66</v>
      </c>
      <c r="D26" s="27" t="s">
        <v>43</v>
      </c>
      <c r="E26" s="12" t="s">
        <v>17</v>
      </c>
      <c r="F26" s="31" t="s">
        <v>17</v>
      </c>
      <c r="G26" s="31" t="s">
        <v>17</v>
      </c>
      <c r="H26" s="31" t="s">
        <v>17</v>
      </c>
      <c r="I26" s="20" t="str">
        <f t="shared" ref="I26:I46" si="2">E26</f>
        <v>N/A</v>
      </c>
      <c r="J26" s="30">
        <v>43800</v>
      </c>
    </row>
    <row r="27" spans="1:10" s="26" customFormat="1" ht="50.4" x14ac:dyDescent="0.3">
      <c r="A27" s="28" t="s">
        <v>47</v>
      </c>
      <c r="B27" s="28" t="s">
        <v>9</v>
      </c>
      <c r="C27" s="28" t="s">
        <v>67</v>
      </c>
      <c r="D27" s="27" t="s">
        <v>44</v>
      </c>
      <c r="E27" s="8" t="s">
        <v>17</v>
      </c>
      <c r="F27" s="31" t="s">
        <v>17</v>
      </c>
      <c r="G27" s="31" t="s">
        <v>17</v>
      </c>
      <c r="H27" s="31" t="s">
        <v>17</v>
      </c>
      <c r="I27" s="20" t="str">
        <f t="shared" si="2"/>
        <v>N/A</v>
      </c>
      <c r="J27" s="30">
        <v>43800</v>
      </c>
    </row>
    <row r="28" spans="1:10" s="26" customFormat="1" ht="88.2" x14ac:dyDescent="0.3">
      <c r="A28" s="27" t="s">
        <v>59</v>
      </c>
      <c r="B28" s="28" t="s">
        <v>9</v>
      </c>
      <c r="C28" s="27" t="s">
        <v>70</v>
      </c>
      <c r="D28" s="27" t="s">
        <v>43</v>
      </c>
      <c r="E28" s="47">
        <v>0</v>
      </c>
      <c r="F28" s="31" t="s">
        <v>17</v>
      </c>
      <c r="G28" s="31" t="s">
        <v>17</v>
      </c>
      <c r="H28" s="31" t="s">
        <v>17</v>
      </c>
      <c r="I28" s="20">
        <f t="shared" si="2"/>
        <v>0</v>
      </c>
      <c r="J28" s="30">
        <v>43800</v>
      </c>
    </row>
    <row r="29" spans="1:10" s="26" customFormat="1" ht="50.4" x14ac:dyDescent="0.3">
      <c r="A29" s="27" t="s">
        <v>102</v>
      </c>
      <c r="B29" s="28" t="s">
        <v>9</v>
      </c>
      <c r="C29" s="27" t="s">
        <v>103</v>
      </c>
      <c r="D29" s="27" t="s">
        <v>43</v>
      </c>
      <c r="E29" s="47" t="s">
        <v>17</v>
      </c>
      <c r="F29" s="31" t="s">
        <v>17</v>
      </c>
      <c r="G29" s="31" t="s">
        <v>17</v>
      </c>
      <c r="H29" s="31" t="s">
        <v>17</v>
      </c>
      <c r="I29" s="20" t="str">
        <f t="shared" ref="I29" si="3">E29</f>
        <v>N/A</v>
      </c>
      <c r="J29" s="30">
        <v>43800</v>
      </c>
    </row>
    <row r="30" spans="1:10" s="26" customFormat="1" ht="75.599999999999994" x14ac:dyDescent="0.3">
      <c r="A30" s="27" t="s">
        <v>48</v>
      </c>
      <c r="B30" s="28" t="s">
        <v>9</v>
      </c>
      <c r="C30" s="27" t="s">
        <v>71</v>
      </c>
      <c r="D30" s="27" t="s">
        <v>43</v>
      </c>
      <c r="E30" s="47" t="s">
        <v>17</v>
      </c>
      <c r="F30" s="31" t="s">
        <v>17</v>
      </c>
      <c r="G30" s="31" t="s">
        <v>17</v>
      </c>
      <c r="H30" s="31" t="s">
        <v>17</v>
      </c>
      <c r="I30" s="20" t="str">
        <f t="shared" si="2"/>
        <v>N/A</v>
      </c>
      <c r="J30" s="30">
        <v>43800</v>
      </c>
    </row>
    <row r="31" spans="1:10" s="26" customFormat="1" ht="63" x14ac:dyDescent="0.3">
      <c r="A31" s="27" t="s">
        <v>49</v>
      </c>
      <c r="B31" s="28" t="s">
        <v>9</v>
      </c>
      <c r="C31" s="27" t="s">
        <v>72</v>
      </c>
      <c r="D31" s="27" t="s">
        <v>43</v>
      </c>
      <c r="E31" s="47" t="s">
        <v>17</v>
      </c>
      <c r="F31" s="31" t="s">
        <v>17</v>
      </c>
      <c r="G31" s="31" t="s">
        <v>17</v>
      </c>
      <c r="H31" s="31" t="s">
        <v>17</v>
      </c>
      <c r="I31" s="20" t="str">
        <f t="shared" si="2"/>
        <v>N/A</v>
      </c>
      <c r="J31" s="30">
        <v>43800</v>
      </c>
    </row>
    <row r="32" spans="1:10" s="26" customFormat="1" ht="63" x14ac:dyDescent="0.3">
      <c r="A32" s="27" t="s">
        <v>50</v>
      </c>
      <c r="B32" s="28" t="s">
        <v>9</v>
      </c>
      <c r="C32" s="27" t="s">
        <v>73</v>
      </c>
      <c r="D32" s="27" t="s">
        <v>43</v>
      </c>
      <c r="E32" s="12" t="s">
        <v>17</v>
      </c>
      <c r="F32" s="31" t="s">
        <v>17</v>
      </c>
      <c r="G32" s="31" t="s">
        <v>17</v>
      </c>
      <c r="H32" s="31" t="s">
        <v>17</v>
      </c>
      <c r="I32" s="20" t="str">
        <f t="shared" si="2"/>
        <v>N/A</v>
      </c>
      <c r="J32" s="30">
        <v>43800</v>
      </c>
    </row>
    <row r="33" spans="1:10" s="26" customFormat="1" ht="63" x14ac:dyDescent="0.3">
      <c r="A33" s="27" t="s">
        <v>51</v>
      </c>
      <c r="B33" s="28" t="s">
        <v>9</v>
      </c>
      <c r="C33" s="27" t="s">
        <v>74</v>
      </c>
      <c r="D33" s="27" t="s">
        <v>43</v>
      </c>
      <c r="E33" s="7">
        <v>0</v>
      </c>
      <c r="F33" s="31" t="s">
        <v>17</v>
      </c>
      <c r="G33" s="31" t="s">
        <v>17</v>
      </c>
      <c r="H33" s="31" t="s">
        <v>17</v>
      </c>
      <c r="I33" s="20">
        <f t="shared" si="2"/>
        <v>0</v>
      </c>
      <c r="J33" s="30">
        <v>43800</v>
      </c>
    </row>
    <row r="34" spans="1:10" s="26" customFormat="1" ht="63" x14ac:dyDescent="0.3">
      <c r="A34" s="27" t="s">
        <v>52</v>
      </c>
      <c r="B34" s="28" t="s">
        <v>9</v>
      </c>
      <c r="C34" s="27" t="s">
        <v>75</v>
      </c>
      <c r="D34" s="27" t="s">
        <v>43</v>
      </c>
      <c r="E34" s="47" t="s">
        <v>17</v>
      </c>
      <c r="F34" s="31" t="s">
        <v>17</v>
      </c>
      <c r="G34" s="31" t="s">
        <v>17</v>
      </c>
      <c r="H34" s="31" t="s">
        <v>17</v>
      </c>
      <c r="I34" s="20" t="str">
        <f t="shared" si="2"/>
        <v>N/A</v>
      </c>
      <c r="J34" s="30">
        <v>43800</v>
      </c>
    </row>
    <row r="35" spans="1:10" s="26" customFormat="1" ht="63" x14ac:dyDescent="0.3">
      <c r="A35" s="27" t="s">
        <v>104</v>
      </c>
      <c r="B35" s="28" t="s">
        <v>9</v>
      </c>
      <c r="C35" s="27" t="s">
        <v>105</v>
      </c>
      <c r="D35" s="27" t="s">
        <v>43</v>
      </c>
      <c r="E35" s="47" t="s">
        <v>17</v>
      </c>
      <c r="F35" s="31" t="s">
        <v>17</v>
      </c>
      <c r="G35" s="31" t="s">
        <v>17</v>
      </c>
      <c r="H35" s="31" t="s">
        <v>17</v>
      </c>
      <c r="I35" s="20" t="str">
        <f t="shared" ref="I35" si="4">E35</f>
        <v>N/A</v>
      </c>
      <c r="J35" s="30">
        <v>43800</v>
      </c>
    </row>
    <row r="36" spans="1:10" s="26" customFormat="1" ht="88.2" x14ac:dyDescent="0.3">
      <c r="A36" s="27" t="s">
        <v>60</v>
      </c>
      <c r="B36" s="28" t="s">
        <v>9</v>
      </c>
      <c r="C36" s="27" t="s">
        <v>76</v>
      </c>
      <c r="D36" s="27" t="s">
        <v>43</v>
      </c>
      <c r="E36" s="49" t="s">
        <v>17</v>
      </c>
      <c r="F36" s="31" t="s">
        <v>17</v>
      </c>
      <c r="G36" s="31" t="s">
        <v>17</v>
      </c>
      <c r="H36" s="31" t="s">
        <v>17</v>
      </c>
      <c r="I36" s="20" t="str">
        <f t="shared" si="2"/>
        <v>N/A</v>
      </c>
      <c r="J36" s="30">
        <v>43800</v>
      </c>
    </row>
    <row r="37" spans="1:10" s="26" customFormat="1" ht="88.2" x14ac:dyDescent="0.3">
      <c r="A37" s="48" t="s">
        <v>61</v>
      </c>
      <c r="B37" s="28" t="s">
        <v>9</v>
      </c>
      <c r="C37" s="48" t="s">
        <v>77</v>
      </c>
      <c r="D37" s="27" t="s">
        <v>43</v>
      </c>
      <c r="E37" s="49" t="s">
        <v>17</v>
      </c>
      <c r="F37" s="31" t="s">
        <v>17</v>
      </c>
      <c r="G37" s="31" t="s">
        <v>17</v>
      </c>
      <c r="H37" s="31" t="s">
        <v>17</v>
      </c>
      <c r="I37" s="20" t="str">
        <f t="shared" si="2"/>
        <v>N/A</v>
      </c>
      <c r="J37" s="30">
        <v>43800</v>
      </c>
    </row>
    <row r="38" spans="1:10" s="26" customFormat="1" ht="88.2" x14ac:dyDescent="0.3">
      <c r="A38" s="48" t="s">
        <v>53</v>
      </c>
      <c r="B38" s="28" t="s">
        <v>9</v>
      </c>
      <c r="C38" s="48" t="s">
        <v>78</v>
      </c>
      <c r="D38" s="27" t="s">
        <v>43</v>
      </c>
      <c r="E38" s="49" t="s">
        <v>17</v>
      </c>
      <c r="F38" s="31" t="s">
        <v>17</v>
      </c>
      <c r="G38" s="31" t="s">
        <v>17</v>
      </c>
      <c r="H38" s="31" t="s">
        <v>17</v>
      </c>
      <c r="I38" s="20" t="str">
        <f t="shared" si="2"/>
        <v>N/A</v>
      </c>
      <c r="J38" s="30">
        <v>43800</v>
      </c>
    </row>
    <row r="39" spans="1:10" s="26" customFormat="1" ht="88.2" x14ac:dyDescent="0.3">
      <c r="A39" s="27" t="s">
        <v>62</v>
      </c>
      <c r="B39" s="28" t="s">
        <v>9</v>
      </c>
      <c r="C39" s="27" t="s">
        <v>79</v>
      </c>
      <c r="D39" s="27" t="s">
        <v>43</v>
      </c>
      <c r="E39" s="47" t="s">
        <v>17</v>
      </c>
      <c r="F39" s="31" t="s">
        <v>17</v>
      </c>
      <c r="G39" s="31" t="s">
        <v>17</v>
      </c>
      <c r="H39" s="31" t="s">
        <v>17</v>
      </c>
      <c r="I39" s="20" t="str">
        <f t="shared" si="2"/>
        <v>N/A</v>
      </c>
      <c r="J39" s="30">
        <v>43800</v>
      </c>
    </row>
    <row r="40" spans="1:10" s="26" customFormat="1" ht="75.599999999999994" x14ac:dyDescent="0.3">
      <c r="A40" s="27" t="s">
        <v>54</v>
      </c>
      <c r="B40" s="28" t="s">
        <v>9</v>
      </c>
      <c r="C40" s="27" t="s">
        <v>80</v>
      </c>
      <c r="D40" s="27" t="s">
        <v>43</v>
      </c>
      <c r="E40" s="7" t="s">
        <v>17</v>
      </c>
      <c r="F40" s="31" t="s">
        <v>17</v>
      </c>
      <c r="G40" s="31" t="s">
        <v>17</v>
      </c>
      <c r="H40" s="31" t="s">
        <v>17</v>
      </c>
      <c r="I40" s="20" t="str">
        <f t="shared" si="2"/>
        <v>N/A</v>
      </c>
      <c r="J40" s="30">
        <v>43800</v>
      </c>
    </row>
    <row r="41" spans="1:10" s="26" customFormat="1" ht="100.8" x14ac:dyDescent="0.3">
      <c r="A41" s="27" t="s">
        <v>63</v>
      </c>
      <c r="B41" s="28" t="s">
        <v>9</v>
      </c>
      <c r="C41" s="27" t="s">
        <v>81</v>
      </c>
      <c r="D41" s="27" t="s">
        <v>43</v>
      </c>
      <c r="E41" s="7" t="s">
        <v>17</v>
      </c>
      <c r="F41" s="31" t="s">
        <v>17</v>
      </c>
      <c r="G41" s="31" t="s">
        <v>17</v>
      </c>
      <c r="H41" s="31" t="s">
        <v>17</v>
      </c>
      <c r="I41" s="20" t="str">
        <f t="shared" si="2"/>
        <v>N/A</v>
      </c>
      <c r="J41" s="30">
        <v>43800</v>
      </c>
    </row>
    <row r="42" spans="1:10" s="26" customFormat="1" ht="75.599999999999994" x14ac:dyDescent="0.3">
      <c r="A42" s="27" t="s">
        <v>55</v>
      </c>
      <c r="B42" s="28" t="s">
        <v>9</v>
      </c>
      <c r="C42" s="27" t="s">
        <v>82</v>
      </c>
      <c r="D42" s="27" t="s">
        <v>43</v>
      </c>
      <c r="E42" s="7" t="s">
        <v>17</v>
      </c>
      <c r="F42" s="31" t="s">
        <v>17</v>
      </c>
      <c r="G42" s="31" t="s">
        <v>17</v>
      </c>
      <c r="H42" s="31" t="s">
        <v>17</v>
      </c>
      <c r="I42" s="20" t="str">
        <f t="shared" si="2"/>
        <v>N/A</v>
      </c>
      <c r="J42" s="30">
        <v>43800</v>
      </c>
    </row>
    <row r="43" spans="1:10" s="26" customFormat="1" ht="63" x14ac:dyDescent="0.3">
      <c r="A43" s="27" t="s">
        <v>56</v>
      </c>
      <c r="B43" s="28" t="s">
        <v>9</v>
      </c>
      <c r="C43" s="27" t="s">
        <v>83</v>
      </c>
      <c r="D43" s="27" t="s">
        <v>43</v>
      </c>
      <c r="E43" s="47" t="s">
        <v>17</v>
      </c>
      <c r="F43" s="31" t="s">
        <v>17</v>
      </c>
      <c r="G43" s="31" t="s">
        <v>17</v>
      </c>
      <c r="H43" s="31" t="s">
        <v>17</v>
      </c>
      <c r="I43" s="20" t="str">
        <f t="shared" si="2"/>
        <v>N/A</v>
      </c>
      <c r="J43" s="30">
        <v>43800</v>
      </c>
    </row>
    <row r="44" spans="1:10" s="26" customFormat="1" ht="50.4" x14ac:dyDescent="0.3">
      <c r="A44" s="27" t="s">
        <v>57</v>
      </c>
      <c r="B44" s="28" t="s">
        <v>64</v>
      </c>
      <c r="C44" s="27" t="s">
        <v>68</v>
      </c>
      <c r="D44" s="27" t="s">
        <v>43</v>
      </c>
      <c r="E44" s="7" t="s">
        <v>17</v>
      </c>
      <c r="F44" s="31" t="s">
        <v>17</v>
      </c>
      <c r="G44" s="31" t="s">
        <v>17</v>
      </c>
      <c r="H44" s="31" t="s">
        <v>17</v>
      </c>
      <c r="I44" s="20" t="str">
        <f t="shared" si="2"/>
        <v>N/A</v>
      </c>
      <c r="J44" s="30">
        <v>43800</v>
      </c>
    </row>
    <row r="45" spans="1:10" s="26" customFormat="1" ht="37.799999999999997" x14ac:dyDescent="0.3">
      <c r="A45" s="27" t="s">
        <v>106</v>
      </c>
      <c r="B45" s="28" t="s">
        <v>64</v>
      </c>
      <c r="C45" s="27" t="s">
        <v>107</v>
      </c>
      <c r="D45" s="27" t="s">
        <v>43</v>
      </c>
      <c r="E45" s="7" t="s">
        <v>17</v>
      </c>
      <c r="F45" s="31" t="s">
        <v>17</v>
      </c>
      <c r="G45" s="31" t="s">
        <v>17</v>
      </c>
      <c r="H45" s="31" t="s">
        <v>17</v>
      </c>
      <c r="I45" s="20" t="str">
        <f t="shared" ref="I45" si="5">E45</f>
        <v>N/A</v>
      </c>
      <c r="J45" s="30">
        <v>43800</v>
      </c>
    </row>
    <row r="46" spans="1:10" s="26" customFormat="1" ht="100.8" x14ac:dyDescent="0.3">
      <c r="A46" s="27" t="s">
        <v>58</v>
      </c>
      <c r="B46" s="28" t="s">
        <v>9</v>
      </c>
      <c r="C46" s="27" t="s">
        <v>69</v>
      </c>
      <c r="D46" s="27" t="s">
        <v>43</v>
      </c>
      <c r="E46" s="12" t="s">
        <v>17</v>
      </c>
      <c r="F46" s="31" t="s">
        <v>17</v>
      </c>
      <c r="G46" s="31" t="s">
        <v>17</v>
      </c>
      <c r="H46" s="31" t="s">
        <v>17</v>
      </c>
      <c r="I46" s="20" t="str">
        <f t="shared" si="2"/>
        <v>N/A</v>
      </c>
      <c r="J46" s="30">
        <v>43800</v>
      </c>
    </row>
    <row r="47" spans="1:10" s="26" customFormat="1" ht="88.2" x14ac:dyDescent="0.3">
      <c r="A47" s="27" t="s">
        <v>108</v>
      </c>
      <c r="B47" s="28" t="s">
        <v>9</v>
      </c>
      <c r="C47" s="27" t="s">
        <v>111</v>
      </c>
      <c r="D47" s="27" t="s">
        <v>43</v>
      </c>
      <c r="E47" s="7" t="s">
        <v>17</v>
      </c>
      <c r="F47" s="31" t="s">
        <v>17</v>
      </c>
      <c r="G47" s="31" t="s">
        <v>17</v>
      </c>
      <c r="H47" s="31" t="s">
        <v>17</v>
      </c>
      <c r="I47" s="20" t="str">
        <f t="shared" ref="I47:I48" si="6">E47</f>
        <v>N/A</v>
      </c>
      <c r="J47" s="30">
        <v>43800</v>
      </c>
    </row>
    <row r="48" spans="1:10" s="26" customFormat="1" ht="75.599999999999994" x14ac:dyDescent="0.3">
      <c r="A48" s="27" t="s">
        <v>109</v>
      </c>
      <c r="B48" s="28" t="s">
        <v>9</v>
      </c>
      <c r="C48" s="27" t="s">
        <v>112</v>
      </c>
      <c r="D48" s="27" t="s">
        <v>43</v>
      </c>
      <c r="E48" s="50" t="s">
        <v>17</v>
      </c>
      <c r="F48" s="31" t="s">
        <v>17</v>
      </c>
      <c r="G48" s="31" t="s">
        <v>17</v>
      </c>
      <c r="H48" s="31" t="s">
        <v>17</v>
      </c>
      <c r="I48" s="20" t="str">
        <f t="shared" si="6"/>
        <v>N/A</v>
      </c>
      <c r="J48" s="30">
        <v>43800</v>
      </c>
    </row>
    <row r="49" spans="1:10" s="26" customFormat="1" ht="88.2" x14ac:dyDescent="0.3">
      <c r="A49" s="27" t="s">
        <v>110</v>
      </c>
      <c r="B49" s="28" t="s">
        <v>9</v>
      </c>
      <c r="C49" s="27" t="s">
        <v>113</v>
      </c>
      <c r="D49" s="27" t="s">
        <v>43</v>
      </c>
      <c r="E49" s="7">
        <v>0</v>
      </c>
      <c r="F49" s="51">
        <v>60654.01</v>
      </c>
      <c r="G49" s="36">
        <v>43804</v>
      </c>
      <c r="H49" s="51">
        <v>60654.01</v>
      </c>
      <c r="I49" s="20">
        <f>E49+H49</f>
        <v>60654.01</v>
      </c>
      <c r="J49" s="30">
        <v>43800</v>
      </c>
    </row>
    <row r="50" spans="1:10" s="26" customFormat="1" ht="37.799999999999997" x14ac:dyDescent="0.3">
      <c r="A50" s="23" t="s">
        <v>88</v>
      </c>
      <c r="B50" s="24" t="s">
        <v>9</v>
      </c>
      <c r="C50" s="25" t="s">
        <v>89</v>
      </c>
      <c r="D50" s="29" t="s">
        <v>44</v>
      </c>
      <c r="E50" s="11">
        <f>109311.09+8483.2</f>
        <v>117794.29</v>
      </c>
      <c r="F50" s="31" t="s">
        <v>17</v>
      </c>
      <c r="G50" s="31" t="s">
        <v>17</v>
      </c>
      <c r="H50" s="31" t="s">
        <v>17</v>
      </c>
      <c r="I50" s="20">
        <f t="shared" ref="I50:I54" si="7">E50</f>
        <v>117794.29</v>
      </c>
      <c r="J50" s="30">
        <v>43800</v>
      </c>
    </row>
    <row r="51" spans="1:10" s="26" customFormat="1" ht="25.2" x14ac:dyDescent="0.3">
      <c r="A51" s="29" t="s">
        <v>90</v>
      </c>
      <c r="B51" s="28" t="s">
        <v>9</v>
      </c>
      <c r="C51" s="14" t="s">
        <v>95</v>
      </c>
      <c r="D51" s="29" t="s">
        <v>44</v>
      </c>
      <c r="E51" s="13">
        <v>14574.85</v>
      </c>
      <c r="F51" s="32" t="s">
        <v>17</v>
      </c>
      <c r="G51" s="32" t="s">
        <v>17</v>
      </c>
      <c r="H51" s="32" t="s">
        <v>17</v>
      </c>
      <c r="I51" s="20">
        <f t="shared" si="7"/>
        <v>14574.85</v>
      </c>
      <c r="J51" s="30">
        <v>43800</v>
      </c>
    </row>
    <row r="52" spans="1:10" s="26" customFormat="1" ht="37.799999999999997" x14ac:dyDescent="0.3">
      <c r="A52" s="29" t="s">
        <v>91</v>
      </c>
      <c r="B52" s="28" t="s">
        <v>9</v>
      </c>
      <c r="C52" s="14" t="s">
        <v>96</v>
      </c>
      <c r="D52" s="29" t="s">
        <v>44</v>
      </c>
      <c r="E52" s="13">
        <v>435651.41396600904</v>
      </c>
      <c r="F52" s="32" t="s">
        <v>17</v>
      </c>
      <c r="G52" s="32" t="s">
        <v>17</v>
      </c>
      <c r="H52" s="32" t="s">
        <v>17</v>
      </c>
      <c r="I52" s="20">
        <f t="shared" si="7"/>
        <v>435651.41396600904</v>
      </c>
      <c r="J52" s="30">
        <v>43800</v>
      </c>
    </row>
    <row r="53" spans="1:10" s="26" customFormat="1" ht="50.4" x14ac:dyDescent="0.3">
      <c r="A53" s="15" t="s">
        <v>92</v>
      </c>
      <c r="B53" s="28" t="s">
        <v>9</v>
      </c>
      <c r="C53" s="15" t="s">
        <v>97</v>
      </c>
      <c r="D53" s="29" t="s">
        <v>44</v>
      </c>
      <c r="E53" s="13">
        <v>69224.037582029501</v>
      </c>
      <c r="F53" s="32" t="s">
        <v>17</v>
      </c>
      <c r="G53" s="32" t="s">
        <v>17</v>
      </c>
      <c r="H53" s="32" t="s">
        <v>17</v>
      </c>
      <c r="I53" s="20">
        <f t="shared" si="7"/>
        <v>69224.037582029501</v>
      </c>
      <c r="J53" s="30">
        <v>43800</v>
      </c>
    </row>
    <row r="54" spans="1:10" s="26" customFormat="1" ht="37.799999999999997" x14ac:dyDescent="0.3">
      <c r="A54" s="16" t="s">
        <v>93</v>
      </c>
      <c r="B54" s="28" t="s">
        <v>9</v>
      </c>
      <c r="C54" s="16" t="s">
        <v>98</v>
      </c>
      <c r="D54" s="29" t="s">
        <v>44</v>
      </c>
      <c r="E54" s="13">
        <v>391341.10459557438</v>
      </c>
      <c r="F54" s="32" t="s">
        <v>17</v>
      </c>
      <c r="G54" s="32" t="s">
        <v>17</v>
      </c>
      <c r="H54" s="32" t="s">
        <v>17</v>
      </c>
      <c r="I54" s="20">
        <f t="shared" si="7"/>
        <v>391341.10459557438</v>
      </c>
      <c r="J54" s="30">
        <v>43800</v>
      </c>
    </row>
    <row r="55" spans="1:10" ht="37.799999999999997" x14ac:dyDescent="0.3">
      <c r="A55" s="15" t="s">
        <v>94</v>
      </c>
      <c r="B55" s="28" t="s">
        <v>9</v>
      </c>
      <c r="C55" s="15" t="s">
        <v>98</v>
      </c>
      <c r="D55" s="29" t="s">
        <v>44</v>
      </c>
      <c r="E55" s="13">
        <v>48127.648302811329</v>
      </c>
      <c r="F55" s="17">
        <v>221507.82</v>
      </c>
      <c r="G55" s="18">
        <v>42179</v>
      </c>
      <c r="H55" s="22">
        <v>79958.250000000044</v>
      </c>
      <c r="I55" s="21">
        <f>E55+H55</f>
        <v>128085.89830281137</v>
      </c>
      <c r="J55" s="30">
        <v>43800</v>
      </c>
    </row>
    <row r="58" spans="1:10" x14ac:dyDescent="0.3">
      <c r="A58" s="53"/>
      <c r="B58" s="53"/>
      <c r="C58" s="53"/>
      <c r="D58" s="53"/>
      <c r="E58" s="54"/>
    </row>
    <row r="59" spans="1:10" x14ac:dyDescent="0.3">
      <c r="A59" s="53"/>
      <c r="B59" s="55"/>
      <c r="C59" s="53"/>
      <c r="D59" s="53"/>
      <c r="E59" s="54"/>
    </row>
    <row r="60" spans="1:10" x14ac:dyDescent="0.3">
      <c r="A60" s="57"/>
      <c r="B60" s="56"/>
      <c r="C60" s="53"/>
      <c r="D60" s="57"/>
      <c r="E60" s="54"/>
    </row>
    <row r="61" spans="1:10" x14ac:dyDescent="0.3">
      <c r="A61" s="57"/>
      <c r="B61" s="56"/>
      <c r="C61" s="53"/>
      <c r="D61" s="57"/>
      <c r="E61" s="54"/>
    </row>
    <row r="62" spans="1:10" x14ac:dyDescent="0.3">
      <c r="A62" s="57"/>
      <c r="B62" s="56"/>
      <c r="C62" s="53"/>
      <c r="D62" s="58"/>
      <c r="E62" s="54"/>
    </row>
    <row r="63" spans="1:10" x14ac:dyDescent="0.3">
      <c r="A63" s="57"/>
      <c r="B63" s="56"/>
      <c r="C63" s="53"/>
      <c r="D63" s="53"/>
      <c r="E63" s="54"/>
    </row>
    <row r="64" spans="1:10" x14ac:dyDescent="0.3">
      <c r="A64" s="53"/>
      <c r="B64" s="53"/>
      <c r="C64" s="53"/>
      <c r="D64" s="53"/>
      <c r="E64" s="54"/>
    </row>
    <row r="65" spans="1:5" x14ac:dyDescent="0.3">
      <c r="A65" s="53"/>
      <c r="B65" s="53"/>
      <c r="C65" s="53"/>
      <c r="D65" s="53"/>
      <c r="E65" s="54"/>
    </row>
    <row r="66" spans="1:5" x14ac:dyDescent="0.3">
      <c r="A66" s="53"/>
      <c r="B66" s="53"/>
      <c r="C66" s="53"/>
      <c r="D66" s="53"/>
      <c r="E66" s="54"/>
    </row>
    <row r="67" spans="1:5" x14ac:dyDescent="0.3">
      <c r="A67" s="53"/>
      <c r="B67" s="53"/>
      <c r="C67" s="53"/>
      <c r="D67" s="53"/>
      <c r="E67" s="54"/>
    </row>
  </sheetData>
  <sheetProtection algorithmName="SHA-512" hashValue="1dwGPAd9oyXNySVBGPMwFfiibIJ3i3gWeZ94775wKwDL7a0ePT7qcHHv9aQMhdxMYuVQBrAnAP5bn66PhOIaGA==" saltValue="9XY/+02KrzWbMR7w53dssQ==" spinCount="100000" sheet="1" autoFilter="0"/>
  <autoFilter ref="A2:J55" xr:uid="{00000000-0009-0000-0000-000000000000}"/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CD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Coutinho</dc:creator>
  <cp:lastModifiedBy>LC</cp:lastModifiedBy>
  <dcterms:created xsi:type="dcterms:W3CDTF">2019-03-11T13:35:08Z</dcterms:created>
  <dcterms:modified xsi:type="dcterms:W3CDTF">2021-08-23T17:24:18Z</dcterms:modified>
</cp:coreProperties>
</file>